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7000"/>
  </bookViews>
  <sheets>
    <sheet name="面试总成绩表" sheetId="1" r:id="rId1"/>
  </sheets>
  <definedNames>
    <definedName name="_xlnm.Print_Titles" localSheetId="0">面试总成绩表!$1:$2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<sst xmlns="http://schemas.openxmlformats.org/spreadsheetml/2006/main" count="38" uniqueCount="26">
  <si>
    <t>2026年春季学期北京师范大学万宁实验学校市内选聘19名教师
面试总成绩表</t>
  </si>
  <si>
    <t>序号</t>
  </si>
  <si>
    <t>报考岗位</t>
  </si>
  <si>
    <t>考生姓名</t>
  </si>
  <si>
    <t>试讲分数</t>
  </si>
  <si>
    <t>试讲分数的60%</t>
  </si>
  <si>
    <t>结构化分数</t>
  </si>
  <si>
    <t>结构化分数的40%</t>
  </si>
  <si>
    <t>最终面试成绩</t>
  </si>
  <si>
    <t>排名</t>
  </si>
  <si>
    <t>小学数学</t>
  </si>
  <si>
    <t>王曼丽</t>
  </si>
  <si>
    <t>王晓</t>
  </si>
  <si>
    <t>李可伟</t>
  </si>
  <si>
    <t>潘碧霞</t>
  </si>
  <si>
    <t>小学语文</t>
  </si>
  <si>
    <t>肖阳儿</t>
  </si>
  <si>
    <t>钟莹</t>
  </si>
  <si>
    <t>祁永娜</t>
  </si>
  <si>
    <t>杨定运</t>
  </si>
  <si>
    <t>林冰敏</t>
  </si>
  <si>
    <t>符艺颖</t>
  </si>
  <si>
    <t>叶青青</t>
  </si>
  <si>
    <t>吴佩贞</t>
  </si>
  <si>
    <t>柯琴琴</t>
  </si>
  <si>
    <t>唐小珍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</si>
</sst>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sz val="14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1:I16"/>
  <sheetViews>
    <sheetView tabSelected="1" workbookViewId="0">
      <pane ySplit="2" topLeftCell="A7" activePane="bottomLeft" state="frozen"/>
      <selection/>
      <selection pane="bottomLeft" activeCell="D7" sqref="D7"/>
    </sheetView>
  </sheetViews>
  <sheetFormatPr defaultColWidth="9" defaultRowHeight="14"/>
  <cols>
    <col min="1" max="1" width="9" style="2"/>
    <col min="2" max="3" width="16.7818181818182" style="2" customWidth="1"/>
    <col min="4" max="8" width="18.7818181818182" style="2" customWidth="1"/>
    <col min="9" max="16384" width="9" style="2"/>
  </cols>
  <sheetData>
    <row r="1" ht="55" customHeight="1" spans="1:9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5" customHeight="1" spans="1:9">
      <c r="A2" s="4" t="s">
        <v>1</v>
      </c>
      <c r="B2" s="5" t="s">
        <v>2</v>
      </c>
      <c r="C2" s="6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4" t="s">
        <v>8</v>
      </c>
      <c r="I2" s="4" t="s">
        <v>9</v>
      </c>
    </row>
    <row r="3" ht="32" customHeight="1" spans="1:9">
      <c r="A3" s="8">
        <f t="shared" ref="A3:A16" si="0">ROW()-2</f>
        <v>1</v>
      </c>
      <c r="B3" s="8" t="s">
        <v>10</v>
      </c>
      <c r="C3" s="9" t="s">
        <v>11</v>
      </c>
      <c r="D3" s="10">
        <v>84.33</v>
      </c>
      <c r="E3" s="10">
        <f t="shared" ref="E3:E16" si="1">D3*60%</f>
        <v>50.598</v>
      </c>
      <c r="F3" s="10">
        <v>81</v>
      </c>
      <c r="G3" s="10">
        <f t="shared" ref="G3:G16" si="2">F3*40%</f>
        <v>32.4</v>
      </c>
      <c r="H3" s="10">
        <f t="shared" ref="H3:H16" si="3">E3+G3</f>
        <v>82.998</v>
      </c>
      <c r="I3" s="11" cm="1">
        <f t="array" ref="I3">SUMPRODUCT((B:B=B3)*(H:H&gt;H3))+1</f>
        <v>1</v>
      </c>
    </row>
    <row r="4" ht="32" customHeight="1" spans="1:9">
      <c r="A4" s="8">
        <f t="shared" si="0"/>
        <v>2</v>
      </c>
      <c r="B4" s="8" t="s">
        <v>10</v>
      </c>
      <c r="C4" s="9" t="s">
        <v>12</v>
      </c>
      <c r="D4" s="10">
        <v>74.33</v>
      </c>
      <c r="E4" s="10">
        <f t="shared" si="1"/>
        <v>44.598</v>
      </c>
      <c r="F4" s="10">
        <v>75.67</v>
      </c>
      <c r="G4" s="10">
        <f t="shared" si="2"/>
        <v>30.268</v>
      </c>
      <c r="H4" s="10">
        <f t="shared" si="3"/>
        <v>74.866</v>
      </c>
      <c r="I4" s="11" cm="1">
        <f t="array" ref="I4">SUMPRODUCT((B:B=B4)*(H:H&gt;H4))+1</f>
        <v>2</v>
      </c>
    </row>
    <row r="5" ht="32" customHeight="1" spans="1:9">
      <c r="A5" s="8">
        <f t="shared" si="0"/>
        <v>3</v>
      </c>
      <c r="B5" s="8" t="s">
        <v>10</v>
      </c>
      <c r="C5" s="9" t="s">
        <v>13</v>
      </c>
      <c r="D5" s="10">
        <v>72.33</v>
      </c>
      <c r="E5" s="10">
        <f t="shared" si="1"/>
        <v>43.398</v>
      </c>
      <c r="F5" s="10">
        <v>69.33</v>
      </c>
      <c r="G5" s="10">
        <f t="shared" si="2"/>
        <v>27.732</v>
      </c>
      <c r="H5" s="10">
        <f t="shared" si="3"/>
        <v>71.13</v>
      </c>
      <c r="I5" s="11" cm="1">
        <f t="array" ref="I5">SUMPRODUCT((B:B=B5)*(H:H&gt;H5))+1</f>
        <v>3</v>
      </c>
    </row>
    <row r="6" ht="32" customHeight="1" spans="1:9">
      <c r="A6" s="8">
        <f t="shared" si="0"/>
        <v>4</v>
      </c>
      <c r="B6" s="8" t="s">
        <v>10</v>
      </c>
      <c r="C6" s="9" t="s">
        <v>14</v>
      </c>
      <c r="D6" s="10">
        <v>68.67</v>
      </c>
      <c r="E6" s="10">
        <f t="shared" si="1"/>
        <v>41.202</v>
      </c>
      <c r="F6" s="10">
        <v>62.33</v>
      </c>
      <c r="G6" s="10">
        <f t="shared" si="2"/>
        <v>24.932</v>
      </c>
      <c r="H6" s="10">
        <f t="shared" si="3"/>
        <v>66.134</v>
      </c>
      <c r="I6" s="11" cm="1">
        <f t="array" ref="I6">SUMPRODUCT((B:B=B6)*(H:H&gt;H6))+1</f>
        <v>4</v>
      </c>
    </row>
    <row r="7" ht="32" customHeight="1" spans="1:9">
      <c r="A7" s="8">
        <f t="shared" si="0"/>
        <v>5</v>
      </c>
      <c r="B7" s="8" t="s">
        <v>15</v>
      </c>
      <c r="C7" s="8" t="s">
        <v>16</v>
      </c>
      <c r="D7" s="10">
        <v>85.67</v>
      </c>
      <c r="E7" s="10">
        <f t="shared" si="1"/>
        <v>51.402</v>
      </c>
      <c r="F7" s="10">
        <v>84.33</v>
      </c>
      <c r="G7" s="10">
        <f t="shared" si="2"/>
        <v>33.732</v>
      </c>
      <c r="H7" s="10">
        <f t="shared" si="3"/>
        <v>85.134</v>
      </c>
      <c r="I7" s="11" cm="1">
        <f t="array" ref="I7">SUMPRODUCT((B:B=B7)*(H:H&gt;H7))+1</f>
        <v>1</v>
      </c>
    </row>
    <row r="8" ht="32" customHeight="1" spans="1:9">
      <c r="A8" s="8">
        <f t="shared" si="0"/>
        <v>6</v>
      </c>
      <c r="B8" s="8" t="s">
        <v>15</v>
      </c>
      <c r="C8" s="9" t="s">
        <v>17</v>
      </c>
      <c r="D8" s="10">
        <v>83.33</v>
      </c>
      <c r="E8" s="10">
        <f t="shared" si="1"/>
        <v>49.998</v>
      </c>
      <c r="F8" s="10">
        <v>83.33</v>
      </c>
      <c r="G8" s="10">
        <f t="shared" si="2"/>
        <v>33.332</v>
      </c>
      <c r="H8" s="10">
        <f t="shared" si="3"/>
        <v>83.33</v>
      </c>
      <c r="I8" s="11" cm="1">
        <f t="array" ref="I8">SUMPRODUCT((B:B=B8)*(H:H&gt;H8))+1</f>
        <v>2</v>
      </c>
    </row>
    <row r="9" ht="32" customHeight="1" spans="1:9">
      <c r="A9" s="8">
        <f t="shared" si="0"/>
        <v>7</v>
      </c>
      <c r="B9" s="8" t="s">
        <v>15</v>
      </c>
      <c r="C9" s="9" t="s">
        <v>18</v>
      </c>
      <c r="D9" s="10">
        <v>78</v>
      </c>
      <c r="E9" s="10">
        <f t="shared" si="1"/>
        <v>46.8</v>
      </c>
      <c r="F9" s="10">
        <v>78.33</v>
      </c>
      <c r="G9" s="10">
        <f t="shared" si="2"/>
        <v>31.332</v>
      </c>
      <c r="H9" s="10">
        <f t="shared" si="3"/>
        <v>78.132</v>
      </c>
      <c r="I9" s="11" cm="1">
        <f t="array" ref="I9">SUMPRODUCT((B:B=B9)*(H:H&gt;H9))+1</f>
        <v>3</v>
      </c>
    </row>
    <row r="10" ht="32" customHeight="1" spans="1:9">
      <c r="A10" s="8">
        <f t="shared" si="0"/>
        <v>8</v>
      </c>
      <c r="B10" s="8" t="s">
        <v>15</v>
      </c>
      <c r="C10" s="9" t="s">
        <v>19</v>
      </c>
      <c r="D10" s="10">
        <v>77.67</v>
      </c>
      <c r="E10" s="10">
        <f t="shared" si="1"/>
        <v>46.602</v>
      </c>
      <c r="F10" s="10">
        <v>77.67</v>
      </c>
      <c r="G10" s="10">
        <f t="shared" si="2"/>
        <v>31.068</v>
      </c>
      <c r="H10" s="10">
        <f t="shared" si="3"/>
        <v>77.67</v>
      </c>
      <c r="I10" s="11" cm="1">
        <f t="array" ref="I10">SUMPRODUCT((B:B=B10)*(H:H&gt;H10))+1</f>
        <v>4</v>
      </c>
    </row>
    <row r="11" ht="32" customHeight="1" spans="1:9">
      <c r="A11" s="8">
        <f t="shared" si="0"/>
        <v>9</v>
      </c>
      <c r="B11" s="8" t="s">
        <v>15</v>
      </c>
      <c r="C11" s="9" t="s">
        <v>20</v>
      </c>
      <c r="D11" s="10">
        <v>77</v>
      </c>
      <c r="E11" s="10">
        <f t="shared" si="1"/>
        <v>46.2</v>
      </c>
      <c r="F11" s="10">
        <v>76.83</v>
      </c>
      <c r="G11" s="10">
        <f t="shared" si="2"/>
        <v>30.732</v>
      </c>
      <c r="H11" s="10">
        <f t="shared" si="3"/>
        <v>76.932</v>
      </c>
      <c r="I11" s="11" cm="1">
        <f t="array" ref="I11">SUMPRODUCT((B:B=B11)*(H:H&gt;H11))+1</f>
        <v>5</v>
      </c>
    </row>
    <row r="12" ht="32" customHeight="1" spans="1:9">
      <c r="A12" s="8">
        <f t="shared" si="0"/>
        <v>10</v>
      </c>
      <c r="B12" s="8" t="s">
        <v>15</v>
      </c>
      <c r="C12" s="8" t="s">
        <v>21</v>
      </c>
      <c r="D12" s="10">
        <v>77.33</v>
      </c>
      <c r="E12" s="10">
        <f t="shared" si="1"/>
        <v>46.398</v>
      </c>
      <c r="F12" s="10">
        <v>73.67</v>
      </c>
      <c r="G12" s="10">
        <f t="shared" si="2"/>
        <v>29.468</v>
      </c>
      <c r="H12" s="10">
        <f t="shared" si="3"/>
        <v>75.866</v>
      </c>
      <c r="I12" s="11" cm="1">
        <f t="array" ref="I12">SUMPRODUCT((B:B=B12)*(H:H&gt;H12))+1</f>
        <v>6</v>
      </c>
    </row>
    <row r="13" ht="32" customHeight="1" spans="1:9">
      <c r="A13" s="8">
        <f t="shared" si="0"/>
        <v>11</v>
      </c>
      <c r="B13" s="8" t="s">
        <v>15</v>
      </c>
      <c r="C13" s="8" t="s">
        <v>22</v>
      </c>
      <c r="D13" s="10">
        <v>73.33</v>
      </c>
      <c r="E13" s="10">
        <f t="shared" si="1"/>
        <v>43.998</v>
      </c>
      <c r="F13" s="10">
        <v>74</v>
      </c>
      <c r="G13" s="10">
        <f t="shared" si="2"/>
        <v>29.6</v>
      </c>
      <c r="H13" s="10">
        <f t="shared" si="3"/>
        <v>73.598</v>
      </c>
      <c r="I13" s="11" cm="1">
        <f t="array" ref="I13">SUMPRODUCT((B:B=B13)*(H:H&gt;H13))+1</f>
        <v>7</v>
      </c>
    </row>
    <row r="14" ht="32" customHeight="1" spans="1:9">
      <c r="A14" s="8">
        <f t="shared" si="0"/>
        <v>12</v>
      </c>
      <c r="B14" s="8" t="s">
        <v>15</v>
      </c>
      <c r="C14" s="8" t="s">
        <v>23</v>
      </c>
      <c r="D14" s="10">
        <v>73</v>
      </c>
      <c r="E14" s="10">
        <f t="shared" si="1"/>
        <v>43.8</v>
      </c>
      <c r="F14" s="10">
        <v>73.33</v>
      </c>
      <c r="G14" s="10">
        <f t="shared" si="2"/>
        <v>29.332</v>
      </c>
      <c r="H14" s="10">
        <f t="shared" si="3"/>
        <v>73.132</v>
      </c>
      <c r="I14" s="11" cm="1">
        <f t="array" ref="I14">SUMPRODUCT((B:B=B14)*(H:H&gt;H14))+1</f>
        <v>8</v>
      </c>
    </row>
    <row r="15" ht="32" customHeight="1" spans="1:9">
      <c r="A15" s="8">
        <f t="shared" si="0"/>
        <v>13</v>
      </c>
      <c r="B15" s="8" t="s">
        <v>15</v>
      </c>
      <c r="C15" s="9" t="s">
        <v>24</v>
      </c>
      <c r="D15" s="10">
        <v>72.33</v>
      </c>
      <c r="E15" s="10">
        <f t="shared" si="1"/>
        <v>43.398</v>
      </c>
      <c r="F15" s="10">
        <v>73</v>
      </c>
      <c r="G15" s="10">
        <f t="shared" si="2"/>
        <v>29.2</v>
      </c>
      <c r="H15" s="10">
        <f t="shared" si="3"/>
        <v>72.598</v>
      </c>
      <c r="I15" s="11" cm="1">
        <f t="array" ref="I15">SUMPRODUCT((B:B=B15)*(H:H&gt;H15))+1</f>
        <v>9</v>
      </c>
    </row>
    <row r="16" ht="32" customHeight="1" spans="1:9">
      <c r="A16" s="8">
        <f t="shared" si="0"/>
        <v>14</v>
      </c>
      <c r="B16" s="8" t="s">
        <v>15</v>
      </c>
      <c r="C16" s="8" t="s">
        <v>25</v>
      </c>
      <c r="D16" s="10">
        <v>71.67</v>
      </c>
      <c r="E16" s="10">
        <f t="shared" si="1"/>
        <v>43.002</v>
      </c>
      <c r="F16" s="10">
        <v>70.67</v>
      </c>
      <c r="G16" s="10">
        <f t="shared" si="2"/>
        <v>28.268</v>
      </c>
      <c r="H16" s="10">
        <f t="shared" si="3"/>
        <v>71.27</v>
      </c>
      <c r="I16" s="11" cm="1">
        <f t="array" ref="I16">SUMPRODUCT((B:B=B16)*(H:H&gt;H16))+1</f>
        <v>10</v>
      </c>
    </row>
  </sheetData>
  <mergeCells count="1">
    <mergeCell ref="A1:I1"/>
  </mergeCells>
  <pageMargins left="0.590277777777778" right="0.590277777777778" top="0.393055555555556" bottom="0.66875" header="0.298611111111111" footer="0.314583333333333"/>
  <pageSetup paperSize="9" scale="9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面试总成绩表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宋荣娅.miracle</cp:lastModifiedBy>
  <dcterms:created xsi:type="dcterms:W3CDTF">2026-02-10T09:43:00Z</dcterms:created>
  <dcterms:modified xsi:type="dcterms:W3CDTF">2026-02-10T10:26:24Z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70F90C5C2A08441EB34EEA676DF6995E_13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  <property fmtid="{D5CDD505-2E9C-101B-9397-08002B2CF9AE}" pid="5" name="KSOReadingLayout">
    <vt:bool>true</vt:bool>
  </property>
</Properties>
</file>